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H23" authorId="0">
      <text>
        <r>
          <rPr>
            <sz val="8"/>
            <rFont val="Tahoma"/>
            <family val="0"/>
          </rPr>
          <t>THREADS PER INCH</t>
        </r>
      </text>
    </comment>
  </commentList>
</comments>
</file>

<file path=xl/sharedStrings.xml><?xml version="1.0" encoding="utf-8"?>
<sst xmlns="http://schemas.openxmlformats.org/spreadsheetml/2006/main" count="51" uniqueCount="22">
  <si>
    <t>INCH 60°THREADS</t>
  </si>
  <si>
    <r>
      <t>METRIC 60°</t>
    </r>
    <r>
      <rPr>
        <b/>
        <sz val="17.6"/>
        <rFont val="Arial"/>
        <family val="2"/>
      </rPr>
      <t xml:space="preserve"> THREADS</t>
    </r>
  </si>
  <si>
    <t>OUTSIDE DIAMETER</t>
  </si>
  <si>
    <t xml:space="preserve">    PITCH</t>
  </si>
  <si>
    <t>"</t>
  </si>
  <si>
    <t>THREADS PER INCH</t>
  </si>
  <si>
    <t>mm</t>
  </si>
  <si>
    <t>PITCH</t>
  </si>
  <si>
    <t>BOLT - EXTERNAL THREAD</t>
  </si>
  <si>
    <t>THREAD DEPTH - WITH P/8 FLAT</t>
  </si>
  <si>
    <t>DEPTH IN METRIC</t>
  </si>
  <si>
    <t>DEPTH IN INCHES</t>
  </si>
  <si>
    <t>THREAD DEPTH - SHARP VEE</t>
  </si>
  <si>
    <t>NUT - INTERNAL THREAD</t>
  </si>
  <si>
    <t>NUT HOLE DIA.</t>
  </si>
  <si>
    <t>DIAMETER IN METRIC</t>
  </si>
  <si>
    <t>DIAMETER IN INCHES</t>
  </si>
  <si>
    <t>THREAD DEPTH -SHARP VEE</t>
  </si>
  <si>
    <t>INPUT MM</t>
  </si>
  <si>
    <t>INPUT Inch</t>
  </si>
  <si>
    <t>TPI</t>
  </si>
  <si>
    <t>Calculator For Dimensions Needed To Single Point Standard 60° Threads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</si>
</sst>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1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9"/>
      <name val="Arial"/>
      <family val="2"/>
    </font>
    <font>
      <u val="single"/>
      <sz val="10"/>
      <color indexed="12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7.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Greek"/>
      <family val="2"/>
    </font>
    <font>
      <b/>
      <sz val="10"/>
      <name val="Arial Greek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164" fontId="10" fillId="2" borderId="4" xfId="0" applyNumberFormat="1" applyFont="1" applyFill="1" applyBorder="1" applyAlignment="1" applyProtection="1">
      <alignment horizontal="center" vertical="center"/>
      <protection hidden="1"/>
    </xf>
    <xf numFmtId="164" fontId="10" fillId="2" borderId="5" xfId="0" applyNumberFormat="1" applyFont="1" applyFill="1" applyBorder="1" applyAlignment="1" applyProtection="1">
      <alignment horizontal="center" vertical="center"/>
      <protection hidden="1"/>
    </xf>
    <xf numFmtId="2" fontId="10" fillId="3" borderId="5" xfId="0" applyNumberFormat="1" applyFont="1" applyFill="1" applyBorder="1" applyAlignment="1" applyProtection="1">
      <alignment horizontal="right" vertical="center"/>
      <protection hidden="1"/>
    </xf>
    <xf numFmtId="0" fontId="10" fillId="3" borderId="5" xfId="0" applyFont="1" applyFill="1" applyBorder="1" applyAlignment="1" applyProtection="1">
      <alignment horizontal="right"/>
      <protection hidden="1"/>
    </xf>
    <xf numFmtId="164" fontId="1" fillId="2" borderId="5" xfId="0" applyNumberFormat="1" applyFont="1" applyFill="1" applyBorder="1" applyAlignment="1" applyProtection="1">
      <alignment horizontal="left" vertical="top"/>
      <protection hidden="1"/>
    </xf>
    <xf numFmtId="2" fontId="1" fillId="3" borderId="4" xfId="0" applyNumberFormat="1" applyFont="1" applyFill="1" applyBorder="1" applyAlignment="1" applyProtection="1">
      <alignment horizontal="right" vertical="center"/>
      <protection hidden="1" locked="0"/>
    </xf>
    <xf numFmtId="0" fontId="1" fillId="3" borderId="5" xfId="0" applyFont="1" applyFill="1" applyBorder="1" applyAlignment="1" applyProtection="1">
      <alignment horizontal="right"/>
      <protection hidden="1" locked="0"/>
    </xf>
    <xf numFmtId="0" fontId="1" fillId="3" borderId="5" xfId="0" applyFont="1" applyFill="1" applyBorder="1" applyAlignment="1" applyProtection="1">
      <alignment/>
      <protection hidden="1"/>
    </xf>
    <xf numFmtId="2" fontId="1" fillId="4" borderId="6" xfId="0" applyNumberFormat="1" applyFont="1" applyFill="1" applyBorder="1" applyAlignment="1" applyProtection="1">
      <alignment horizontal="center" vertical="center"/>
      <protection hidden="1" locked="0"/>
    </xf>
    <xf numFmtId="0" fontId="1" fillId="2" borderId="0" xfId="0" applyFont="1" applyFill="1" applyBorder="1" applyAlignment="1" applyProtection="1">
      <alignment vertical="top"/>
      <protection hidden="1"/>
    </xf>
    <xf numFmtId="164" fontId="1" fillId="3" borderId="0" xfId="0" applyNumberFormat="1" applyFont="1" applyFill="1" applyBorder="1" applyAlignment="1" applyProtection="1">
      <alignment horizontal="right" vertical="center"/>
      <protection hidden="1"/>
    </xf>
    <xf numFmtId="164" fontId="1" fillId="3" borderId="7" xfId="0" applyNumberFormat="1" applyFont="1" applyFill="1" applyBorder="1" applyAlignment="1" applyProtection="1">
      <alignment horizontal="right" vertical="center"/>
      <protection hidden="1"/>
    </xf>
    <xf numFmtId="0" fontId="1" fillId="3" borderId="8" xfId="0" applyFont="1" applyFill="1" applyBorder="1" applyAlignment="1" applyProtection="1">
      <alignment/>
      <protection hidden="1"/>
    </xf>
    <xf numFmtId="164" fontId="1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0" fontId="1" fillId="5" borderId="9" xfId="0" applyFont="1" applyFill="1" applyBorder="1" applyAlignment="1" applyProtection="1">
      <alignment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5" borderId="0" xfId="19" applyNumberFormat="1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0" fontId="1" fillId="7" borderId="9" xfId="0" applyFont="1" applyFill="1" applyBorder="1" applyAlignment="1" applyProtection="1">
      <alignment/>
      <protection hidden="1"/>
    </xf>
    <xf numFmtId="2" fontId="1" fillId="8" borderId="6" xfId="0" applyNumberFormat="1" applyFont="1" applyFill="1" applyBorder="1" applyAlignment="1" applyProtection="1">
      <alignment horizontal="center" vertical="center"/>
      <protection hidden="1" locked="0"/>
    </xf>
    <xf numFmtId="164" fontId="1" fillId="9" borderId="6" xfId="0" applyNumberFormat="1" applyFont="1" applyFill="1" applyBorder="1" applyAlignment="1" applyProtection="1">
      <alignment horizontal="center" vertical="center"/>
      <protection hidden="1" locked="0"/>
    </xf>
    <xf numFmtId="165" fontId="1" fillId="10" borderId="0" xfId="0" applyNumberFormat="1" applyFont="1" applyFill="1" applyBorder="1" applyAlignment="1" applyProtection="1">
      <alignment horizontal="right" vertical="top"/>
      <protection hidden="1"/>
    </xf>
    <xf numFmtId="164" fontId="1" fillId="10" borderId="5" xfId="0" applyNumberFormat="1" applyFont="1" applyFill="1" applyBorder="1" applyAlignment="1" applyProtection="1">
      <alignment horizontal="left" vertical="top"/>
      <protection hidden="1"/>
    </xf>
    <xf numFmtId="2" fontId="1" fillId="11" borderId="0" xfId="0" applyNumberFormat="1" applyFont="1" applyFill="1" applyBorder="1" applyAlignment="1" applyProtection="1">
      <alignment vertical="top"/>
      <protection hidden="1"/>
    </xf>
    <xf numFmtId="164" fontId="1" fillId="11" borderId="5" xfId="0" applyNumberFormat="1" applyFont="1" applyFill="1" applyBorder="1" applyAlignment="1" applyProtection="1">
      <alignment horizontal="left" vertical="top"/>
      <protection hidden="1"/>
    </xf>
    <xf numFmtId="2" fontId="1" fillId="12" borderId="0" xfId="0" applyNumberFormat="1" applyFont="1" applyFill="1" applyBorder="1" applyAlignment="1" applyProtection="1">
      <alignment horizontal="right" vertical="center"/>
      <protection hidden="1"/>
    </xf>
    <xf numFmtId="0" fontId="1" fillId="12" borderId="5" xfId="0" applyFont="1" applyFill="1" applyBorder="1" applyAlignment="1" applyProtection="1">
      <alignment/>
      <protection hidden="1"/>
    </xf>
    <xf numFmtId="0" fontId="1" fillId="13" borderId="9" xfId="0" applyFont="1" applyFill="1" applyBorder="1" applyAlignment="1" applyProtection="1">
      <alignment/>
      <protection hidden="1"/>
    </xf>
    <xf numFmtId="2" fontId="10" fillId="14" borderId="0" xfId="0" applyNumberFormat="1" applyFont="1" applyFill="1" applyBorder="1" applyAlignment="1" applyProtection="1">
      <alignment horizontal="center" vertical="center"/>
      <protection hidden="1"/>
    </xf>
    <xf numFmtId="0" fontId="10" fillId="14" borderId="0" xfId="0" applyFont="1" applyFill="1" applyBorder="1" applyAlignment="1" applyProtection="1">
      <alignment/>
      <protection hidden="1"/>
    </xf>
    <xf numFmtId="0" fontId="1" fillId="14" borderId="5" xfId="0" applyFont="1" applyFill="1" applyBorder="1" applyAlignment="1" applyProtection="1">
      <alignment/>
      <protection hidden="1"/>
    </xf>
    <xf numFmtId="0" fontId="1" fillId="14" borderId="4" xfId="0" applyFont="1" applyFill="1" applyBorder="1" applyAlignment="1" applyProtection="1">
      <alignment/>
      <protection hidden="1" locked="0"/>
    </xf>
    <xf numFmtId="2" fontId="10" fillId="14" borderId="0" xfId="0" applyNumberFormat="1" applyFont="1" applyFill="1" applyBorder="1" applyAlignment="1" applyProtection="1">
      <alignment horizontal="left" vertical="center"/>
      <protection hidden="1"/>
    </xf>
    <xf numFmtId="0" fontId="10" fillId="14" borderId="5" xfId="0" applyFont="1" applyFill="1" applyBorder="1" applyAlignment="1" applyProtection="1">
      <alignment horizontal="left"/>
      <protection hidden="1"/>
    </xf>
    <xf numFmtId="2" fontId="8" fillId="14" borderId="1" xfId="0" applyNumberFormat="1" applyFont="1" applyFill="1" applyBorder="1" applyAlignment="1" applyProtection="1">
      <alignment horizontal="center" vertical="center"/>
      <protection hidden="1"/>
    </xf>
    <xf numFmtId="0" fontId="8" fillId="14" borderId="2" xfId="0" applyFont="1" applyFill="1" applyBorder="1" applyAlignment="1" applyProtection="1">
      <alignment horizontal="center" vertical="center"/>
      <protection hidden="1"/>
    </xf>
    <xf numFmtId="0" fontId="8" fillId="14" borderId="3" xfId="0" applyFont="1" applyFill="1" applyBorder="1" applyAlignment="1" applyProtection="1">
      <alignment horizontal="center" vertical="center"/>
      <protection hidden="1"/>
    </xf>
    <xf numFmtId="2" fontId="10" fillId="14" borderId="4" xfId="0" applyNumberFormat="1" applyFont="1" applyFill="1" applyBorder="1" applyAlignment="1" applyProtection="1">
      <alignment horizontal="center" vertical="center"/>
      <protection hidden="1"/>
    </xf>
    <xf numFmtId="2" fontId="1" fillId="15" borderId="6" xfId="0" applyNumberFormat="1" applyFont="1" applyFill="1" applyBorder="1" applyAlignment="1" applyProtection="1">
      <alignment horizontal="center" vertical="center"/>
      <protection hidden="1" locked="0"/>
    </xf>
    <xf numFmtId="0" fontId="1" fillId="16" borderId="0" xfId="0" applyFont="1" applyFill="1" applyAlignment="1">
      <alignment/>
    </xf>
    <xf numFmtId="164" fontId="13" fillId="2" borderId="9" xfId="0" applyNumberFormat="1" applyFont="1" applyFill="1" applyBorder="1" applyAlignment="1" applyProtection="1">
      <alignment horizontal="left" vertical="center"/>
      <protection hidden="1"/>
    </xf>
    <xf numFmtId="164" fontId="13" fillId="2" borderId="0" xfId="0" applyNumberFormat="1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hidden="1"/>
    </xf>
    <xf numFmtId="164" fontId="14" fillId="2" borderId="4" xfId="0" applyNumberFormat="1" applyFont="1" applyFill="1" applyBorder="1" applyAlignment="1" applyProtection="1">
      <alignment horizontal="center" vertical="center"/>
      <protection hidden="1"/>
    </xf>
    <xf numFmtId="164" fontId="14" fillId="10" borderId="0" xfId="0" applyNumberFormat="1" applyFont="1" applyFill="1" applyBorder="1" applyAlignment="1" applyProtection="1">
      <alignment horizontal="right" vertical="center"/>
      <protection hidden="1"/>
    </xf>
    <xf numFmtId="164" fontId="14" fillId="10" borderId="5" xfId="0" applyNumberFormat="1" applyFont="1" applyFill="1" applyBorder="1" applyAlignment="1" applyProtection="1">
      <alignment horizontal="left" vertical="center"/>
      <protection hidden="1"/>
    </xf>
    <xf numFmtId="2" fontId="14" fillId="2" borderId="4" xfId="0" applyNumberFormat="1" applyFont="1" applyFill="1" applyBorder="1" applyAlignment="1" applyProtection="1">
      <alignment horizontal="center" vertical="center"/>
      <protection hidden="1"/>
    </xf>
    <xf numFmtId="2" fontId="14" fillId="11" borderId="0" xfId="0" applyNumberFormat="1" applyFont="1" applyFill="1" applyBorder="1" applyAlignment="1" applyProtection="1">
      <alignment horizontal="right" vertical="center"/>
      <protection hidden="1"/>
    </xf>
    <xf numFmtId="164" fontId="14" fillId="11" borderId="5" xfId="0" applyNumberFormat="1" applyFont="1" applyFill="1" applyBorder="1" applyAlignment="1" applyProtection="1">
      <alignment horizontal="left" vertical="center"/>
      <protection hidden="1"/>
    </xf>
    <xf numFmtId="2" fontId="14" fillId="2" borderId="10" xfId="0" applyNumberFormat="1" applyFont="1" applyFill="1" applyBorder="1" applyAlignment="1" applyProtection="1">
      <alignment horizontal="center" vertical="center"/>
      <protection hidden="1"/>
    </xf>
    <xf numFmtId="2" fontId="14" fillId="11" borderId="7" xfId="0" applyNumberFormat="1" applyFont="1" applyFill="1" applyBorder="1" applyAlignment="1" applyProtection="1">
      <alignment horizontal="right" vertical="center"/>
      <protection hidden="1"/>
    </xf>
    <xf numFmtId="164" fontId="14" fillId="11" borderId="8" xfId="0" applyNumberFormat="1" applyFont="1" applyFill="1" applyBorder="1" applyAlignment="1" applyProtection="1">
      <alignment horizontal="left" vertical="center"/>
      <protection hidden="1"/>
    </xf>
    <xf numFmtId="164" fontId="13" fillId="2" borderId="4" xfId="0" applyNumberFormat="1" applyFont="1" applyFill="1" applyBorder="1" applyAlignment="1" applyProtection="1">
      <alignment horizontal="center" vertical="center"/>
      <protection hidden="1"/>
    </xf>
    <xf numFmtId="2" fontId="16" fillId="14" borderId="9" xfId="0" applyNumberFormat="1" applyFont="1" applyFill="1" applyBorder="1" applyAlignment="1" applyProtection="1">
      <alignment horizontal="left" vertical="center"/>
      <protection hidden="1"/>
    </xf>
    <xf numFmtId="2" fontId="17" fillId="14" borderId="4" xfId="0" applyNumberFormat="1" applyFont="1" applyFill="1" applyBorder="1" applyAlignment="1" applyProtection="1">
      <alignment horizontal="center" vertical="center"/>
      <protection hidden="1"/>
    </xf>
    <xf numFmtId="2" fontId="17" fillId="14" borderId="10" xfId="0" applyNumberFormat="1" applyFont="1" applyFill="1" applyBorder="1" applyAlignment="1" applyProtection="1">
      <alignment horizontal="center" vertical="center"/>
      <protection hidden="1"/>
    </xf>
    <xf numFmtId="0" fontId="1" fillId="17" borderId="0" xfId="0" applyFont="1" applyFill="1" applyAlignment="1">
      <alignment/>
    </xf>
    <xf numFmtId="0" fontId="1" fillId="18" borderId="0" xfId="0" applyFont="1" applyFill="1" applyBorder="1" applyAlignment="1" applyProtection="1">
      <alignment/>
      <protection hidden="1"/>
    </xf>
    <xf numFmtId="0" fontId="15" fillId="17" borderId="0" xfId="0" applyFont="1" applyFill="1" applyBorder="1" applyAlignment="1">
      <alignment/>
    </xf>
    <xf numFmtId="0" fontId="0" fillId="18" borderId="11" xfId="0" applyFill="1" applyBorder="1" applyAlignment="1">
      <alignment horizontal="left" vertical="top" wrapText="1"/>
    </xf>
    <xf numFmtId="0" fontId="0" fillId="18" borderId="12" xfId="0" applyFill="1" applyBorder="1" applyAlignment="1">
      <alignment horizontal="left" vertical="top" wrapText="1"/>
    </xf>
    <xf numFmtId="0" fontId="7" fillId="19" borderId="4" xfId="0" applyFont="1" applyFill="1" applyBorder="1" applyAlignment="1" applyProtection="1">
      <alignment horizontal="left" vertical="center"/>
      <protection hidden="1"/>
    </xf>
    <xf numFmtId="0" fontId="0" fillId="20" borderId="0" xfId="0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FF"/>
      <rgbColor rgb="00FFFF99"/>
      <rgbColor rgb="00A6CAF0"/>
      <rgbColor rgb="00FF99CC"/>
      <rgbColor rgb="00B38FEE"/>
      <rgbColor rgb="00FFCC99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="110" zoomScaleNormal="110" workbookViewId="0" topLeftCell="A1">
      <selection activeCell="G4" sqref="G4"/>
    </sheetView>
  </sheetViews>
  <sheetFormatPr defaultColWidth="9.140625" defaultRowHeight="12.75"/>
  <cols>
    <col min="1" max="1" width="4.140625" style="1" customWidth="1"/>
    <col min="2" max="2" width="11.57421875" style="1" customWidth="1"/>
    <col min="3" max="3" width="41.7109375" style="2" customWidth="1"/>
    <col min="4" max="4" width="13.8515625" style="2" customWidth="1"/>
    <col min="5" max="5" width="4.00390625" style="3" customWidth="1"/>
    <col min="6" max="6" width="7.140625" style="1" customWidth="1"/>
    <col min="7" max="7" width="31.00390625" style="4" customWidth="1"/>
    <col min="8" max="8" width="18.421875" style="4" customWidth="1"/>
    <col min="9" max="9" width="4.140625" style="1" customWidth="1"/>
    <col min="10" max="10" width="2.421875" style="1" customWidth="1"/>
    <col min="11" max="16384" width="9.140625" style="1" customWidth="1"/>
  </cols>
  <sheetData>
    <row r="1" spans="2:10" ht="20.25">
      <c r="B1" s="27"/>
      <c r="C1" s="28"/>
      <c r="D1" s="28"/>
      <c r="E1" s="28"/>
      <c r="F1" s="28"/>
      <c r="G1" s="28"/>
      <c r="H1" s="28"/>
      <c r="I1" s="28"/>
      <c r="J1" s="32"/>
    </row>
    <row r="2" spans="2:10" ht="12.75" customHeight="1">
      <c r="B2" s="29"/>
      <c r="C2" s="30"/>
      <c r="D2" s="31"/>
      <c r="E2" s="31"/>
      <c r="F2" s="31"/>
      <c r="G2" s="31"/>
      <c r="H2" s="31"/>
      <c r="I2" s="31"/>
      <c r="J2" s="33"/>
    </row>
    <row r="3" spans="2:10" ht="18.75" customHeight="1">
      <c r="B3" s="78" t="s">
        <v>21</v>
      </c>
      <c r="C3" s="79"/>
      <c r="D3" s="79"/>
      <c r="E3" s="80"/>
      <c r="F3" s="80"/>
      <c r="G3" s="80"/>
      <c r="H3" s="5"/>
      <c r="I3" s="5"/>
      <c r="J3" s="34"/>
    </row>
    <row r="4" spans="2:6" ht="20.25" customHeight="1">
      <c r="B4" s="26"/>
      <c r="C4" s="6" t="s">
        <v>0</v>
      </c>
      <c r="D4" s="7"/>
      <c r="E4" s="8"/>
      <c r="F4" s="73"/>
    </row>
    <row r="5" spans="2:6" ht="15.75">
      <c r="B5" s="26"/>
      <c r="C5" s="9" t="s">
        <v>2</v>
      </c>
      <c r="D5" s="10" t="s">
        <v>3</v>
      </c>
      <c r="E5" s="10"/>
      <c r="F5" s="73"/>
    </row>
    <row r="6" spans="2:6" ht="12.75">
      <c r="B6" s="35" t="s">
        <v>19</v>
      </c>
      <c r="C6" s="37">
        <v>1</v>
      </c>
      <c r="D6" s="38">
        <f>IF(C8=0,0,IF(C8&gt;0,1/C8))</f>
        <v>0.125</v>
      </c>
      <c r="E6" s="39" t="s">
        <v>4</v>
      </c>
      <c r="F6" s="73"/>
    </row>
    <row r="7" spans="2:6" ht="15.75">
      <c r="B7" s="26"/>
      <c r="C7" s="69" t="s">
        <v>5</v>
      </c>
      <c r="D7" s="40">
        <f>D6/0.03937</f>
        <v>3.1750063500127</v>
      </c>
      <c r="E7" s="41" t="s">
        <v>6</v>
      </c>
      <c r="F7" s="73"/>
    </row>
    <row r="8" spans="2:6" ht="12.75">
      <c r="B8" s="35" t="s">
        <v>19</v>
      </c>
      <c r="C8" s="36">
        <v>8</v>
      </c>
      <c r="D8" s="18"/>
      <c r="E8" s="13"/>
      <c r="F8" s="73"/>
    </row>
    <row r="9" spans="2:6" ht="14.25" customHeight="1">
      <c r="B9" s="26"/>
      <c r="C9" s="57" t="s">
        <v>8</v>
      </c>
      <c r="D9" s="58"/>
      <c r="E9" s="59"/>
      <c r="F9" s="73"/>
    </row>
    <row r="10" spans="2:6" ht="12.75">
      <c r="B10" s="26"/>
      <c r="C10" s="60" t="s">
        <v>9</v>
      </c>
      <c r="D10" s="61">
        <f>D6*0.6496</f>
        <v>0.08120000000000001</v>
      </c>
      <c r="E10" s="62" t="s">
        <v>4</v>
      </c>
      <c r="F10" s="73"/>
    </row>
    <row r="11" spans="2:6" ht="12.75">
      <c r="B11" s="26"/>
      <c r="C11" s="63" t="s">
        <v>10</v>
      </c>
      <c r="D11" s="64">
        <f>D10/0.03937</f>
        <v>2.06248412496825</v>
      </c>
      <c r="E11" s="65" t="s">
        <v>6</v>
      </c>
      <c r="F11" s="73"/>
    </row>
    <row r="12" spans="2:6" ht="12.75">
      <c r="B12" s="26"/>
      <c r="C12" s="60" t="s">
        <v>12</v>
      </c>
      <c r="D12" s="61">
        <f>D6*0.7578</f>
        <v>0.094725</v>
      </c>
      <c r="E12" s="62" t="s">
        <v>4</v>
      </c>
      <c r="F12" s="73"/>
    </row>
    <row r="13" spans="2:6" ht="14.25" customHeight="1">
      <c r="B13" s="26"/>
      <c r="C13" s="63" t="s">
        <v>10</v>
      </c>
      <c r="D13" s="64">
        <f>D12/0.03937</f>
        <v>2.406019812039624</v>
      </c>
      <c r="E13" s="65" t="s">
        <v>6</v>
      </c>
      <c r="F13" s="73"/>
    </row>
    <row r="14" spans="2:6" ht="15.75">
      <c r="B14" s="26"/>
      <c r="C14" s="57" t="s">
        <v>13</v>
      </c>
      <c r="D14" s="58"/>
      <c r="E14" s="59"/>
      <c r="F14" s="73"/>
    </row>
    <row r="15" spans="2:6" ht="12.75">
      <c r="B15" s="26"/>
      <c r="C15" s="60" t="s">
        <v>14</v>
      </c>
      <c r="D15" s="61">
        <f>C6-(2*(0.5412*D6))</f>
        <v>0.8647</v>
      </c>
      <c r="E15" s="62" t="s">
        <v>4</v>
      </c>
      <c r="F15" s="73"/>
    </row>
    <row r="16" spans="2:6" ht="12.75">
      <c r="B16" s="26"/>
      <c r="C16" s="63" t="s">
        <v>15</v>
      </c>
      <c r="D16" s="64">
        <f>D15/0.03937</f>
        <v>21.963423926847852</v>
      </c>
      <c r="E16" s="65" t="s">
        <v>6</v>
      </c>
      <c r="F16" s="73"/>
    </row>
    <row r="17" spans="2:6" ht="12.75">
      <c r="B17" s="26"/>
      <c r="C17" s="60" t="s">
        <v>12</v>
      </c>
      <c r="D17" s="61">
        <f>D6*0.6496</f>
        <v>0.08120000000000001</v>
      </c>
      <c r="E17" s="62" t="s">
        <v>4</v>
      </c>
      <c r="F17" s="73"/>
    </row>
    <row r="18" spans="2:6" ht="12.75">
      <c r="B18" s="26"/>
      <c r="C18" s="66" t="s">
        <v>10</v>
      </c>
      <c r="D18" s="67">
        <f>D17/0.03937</f>
        <v>2.06248412496825</v>
      </c>
      <c r="E18" s="68" t="s">
        <v>6</v>
      </c>
      <c r="F18" s="73"/>
    </row>
    <row r="19" spans="2:6" ht="9" customHeight="1">
      <c r="B19" s="74"/>
      <c r="C19" s="75"/>
      <c r="D19" s="75"/>
      <c r="E19" s="75"/>
      <c r="F19" s="73"/>
    </row>
    <row r="20" spans="2:8" ht="9" customHeight="1">
      <c r="B20" s="76"/>
      <c r="C20" s="77"/>
      <c r="D20" s="77"/>
      <c r="E20" s="77"/>
      <c r="F20" s="73"/>
      <c r="G20" s="1"/>
      <c r="H20" s="1"/>
    </row>
    <row r="21" spans="3:8" ht="18">
      <c r="C21" s="22"/>
      <c r="D21" s="23"/>
      <c r="E21" s="24"/>
      <c r="H21" s="25"/>
    </row>
    <row r="22" spans="2:7" ht="21.75">
      <c r="B22" s="44"/>
      <c r="C22" s="51" t="s">
        <v>1</v>
      </c>
      <c r="D22" s="52"/>
      <c r="E22" s="53"/>
      <c r="F22" s="44"/>
      <c r="G22" s="1"/>
    </row>
    <row r="23" spans="2:10" ht="15.75">
      <c r="B23" s="44"/>
      <c r="C23" s="54" t="s">
        <v>2</v>
      </c>
      <c r="D23" s="56"/>
      <c r="E23" s="56"/>
      <c r="F23" s="56"/>
      <c r="G23" s="1"/>
      <c r="H23" s="11"/>
      <c r="I23" s="12"/>
      <c r="J23" s="44"/>
    </row>
    <row r="24" spans="2:7" ht="12.75">
      <c r="B24" s="26" t="s">
        <v>18</v>
      </c>
      <c r="C24" s="55">
        <v>1</v>
      </c>
      <c r="D24" s="14">
        <f>IF(C26=0,0,IF(C26&gt;0,1/(C26*0.03937)))</f>
        <v>254.000508001016</v>
      </c>
      <c r="E24" s="15" t="s">
        <v>20</v>
      </c>
      <c r="F24" s="44"/>
      <c r="G24" s="1"/>
    </row>
    <row r="25" spans="2:7" ht="15.75">
      <c r="B25" s="44"/>
      <c r="C25" s="45" t="s">
        <v>7</v>
      </c>
      <c r="D25" s="46"/>
      <c r="E25" s="47"/>
      <c r="F25" s="44"/>
      <c r="G25" s="1"/>
    </row>
    <row r="26" spans="2:7" ht="12.75">
      <c r="B26" s="26" t="s">
        <v>18</v>
      </c>
      <c r="C26" s="17">
        <v>0.1</v>
      </c>
      <c r="D26" s="48"/>
      <c r="E26" s="47"/>
      <c r="F26" s="44"/>
      <c r="G26" s="1"/>
    </row>
    <row r="27" spans="2:7" ht="15.75">
      <c r="B27" s="44"/>
      <c r="C27" s="70" t="s">
        <v>8</v>
      </c>
      <c r="D27" s="49"/>
      <c r="E27" s="50"/>
      <c r="F27" s="44"/>
      <c r="G27" s="1"/>
    </row>
    <row r="28" spans="2:7" ht="12.75">
      <c r="B28" s="44"/>
      <c r="C28" s="71" t="s">
        <v>9</v>
      </c>
      <c r="D28" s="42">
        <f>C26*0.6496</f>
        <v>0.06496</v>
      </c>
      <c r="E28" s="43" t="s">
        <v>6</v>
      </c>
      <c r="F28" s="44"/>
      <c r="G28" s="1"/>
    </row>
    <row r="29" spans="2:7" ht="12.75">
      <c r="B29" s="44"/>
      <c r="C29" s="71" t="s">
        <v>11</v>
      </c>
      <c r="D29" s="19">
        <f>D28*0.03937</f>
        <v>0.0025574752</v>
      </c>
      <c r="E29" s="16" t="s">
        <v>4</v>
      </c>
      <c r="F29" s="44"/>
      <c r="G29" s="1"/>
    </row>
    <row r="30" spans="2:7" ht="12.75">
      <c r="B30" s="44"/>
      <c r="C30" s="71" t="s">
        <v>12</v>
      </c>
      <c r="D30" s="42">
        <f>C26*0.7578</f>
        <v>0.07578000000000001</v>
      </c>
      <c r="E30" s="43" t="s">
        <v>6</v>
      </c>
      <c r="F30" s="44"/>
      <c r="G30" s="1"/>
    </row>
    <row r="31" spans="2:7" ht="12.75">
      <c r="B31" s="44"/>
      <c r="C31" s="71" t="s">
        <v>11</v>
      </c>
      <c r="D31" s="19">
        <f>D30*0.03937</f>
        <v>0.0029834586000000007</v>
      </c>
      <c r="E31" s="16" t="s">
        <v>4</v>
      </c>
      <c r="F31" s="44"/>
      <c r="G31" s="1"/>
    </row>
    <row r="32" spans="2:7" ht="15.75">
      <c r="B32" s="44"/>
      <c r="C32" s="70" t="s">
        <v>13</v>
      </c>
      <c r="D32" s="49"/>
      <c r="E32" s="50"/>
      <c r="F32" s="44"/>
      <c r="G32" s="1"/>
    </row>
    <row r="33" spans="2:7" ht="12.75">
      <c r="B33" s="44"/>
      <c r="C33" s="71" t="s">
        <v>14</v>
      </c>
      <c r="D33" s="42">
        <f>C24-(2*(0.5412*C26))</f>
        <v>0.89176</v>
      </c>
      <c r="E33" s="43" t="s">
        <v>6</v>
      </c>
      <c r="F33" s="44"/>
      <c r="G33" s="1"/>
    </row>
    <row r="34" spans="2:7" ht="12.75">
      <c r="B34" s="44"/>
      <c r="C34" s="71" t="s">
        <v>16</v>
      </c>
      <c r="D34" s="19">
        <f>D33*0.03937</f>
        <v>0.035108591200000004</v>
      </c>
      <c r="E34" s="16" t="s">
        <v>4</v>
      </c>
      <c r="F34" s="44"/>
      <c r="G34" s="1"/>
    </row>
    <row r="35" spans="2:7" ht="12.75">
      <c r="B35" s="44"/>
      <c r="C35" s="71" t="s">
        <v>17</v>
      </c>
      <c r="D35" s="42">
        <f>C26*0.6496</f>
        <v>0.06496</v>
      </c>
      <c r="E35" s="43" t="s">
        <v>6</v>
      </c>
      <c r="F35" s="44"/>
      <c r="G35" s="1"/>
    </row>
    <row r="36" spans="2:7" ht="12.75">
      <c r="B36" s="44"/>
      <c r="C36" s="72" t="s">
        <v>11</v>
      </c>
      <c r="D36" s="20">
        <f>D35*0.03937</f>
        <v>0.0025574752</v>
      </c>
      <c r="E36" s="21" t="s">
        <v>4</v>
      </c>
      <c r="F36" s="44"/>
      <c r="G36" s="1"/>
    </row>
  </sheetData>
  <mergeCells count="1">
    <mergeCell ref="B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dcterms:modified xsi:type="dcterms:W3CDTF">2012-12-19T03:37:47Z</dcterms:modified>
  <cp:category/>
  <cp:version/>
  <cp:contentType/>
  <cp:contentStatus/>
</cp:coreProperties>
</file>